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シミュレーション法人" sheetId="1" r:id="rId3"/>
  </sheets>
  <definedNames/>
  <calcPr/>
</workbook>
</file>

<file path=xl/sharedStrings.xml><?xml version="1.0" encoding="utf-8"?>
<sst xmlns="http://schemas.openxmlformats.org/spreadsheetml/2006/main" count="100" uniqueCount="83">
  <si>
    <t>貴社現状</t>
  </si>
  <si>
    <t>人件費改善プラン</t>
  </si>
  <si>
    <t>総改善プラン</t>
  </si>
  <si>
    <t>この色のセルのみ数値を変更してください</t>
  </si>
  <si>
    <t>月間営業利益</t>
  </si>
  <si>
    <t>営業利益率</t>
  </si>
  <si>
    <t>項目</t>
  </si>
  <si>
    <t>入力(単位：万円)</t>
  </si>
  <si>
    <t>備考</t>
  </si>
  <si>
    <t>改善後人件費</t>
  </si>
  <si>
    <t>売上高</t>
  </si>
  <si>
    <t>月間の売上高</t>
  </si>
  <si>
    <t>法人用</t>
  </si>
  <si>
    <t>仕入高</t>
  </si>
  <si>
    <t>食材・飲料の仕入にかかる材料費</t>
  </si>
  <si>
    <t>単位：万円</t>
  </si>
  <si>
    <t>貴社の現状</t>
  </si>
  <si>
    <t>施策①</t>
  </si>
  <si>
    <t>施策②</t>
  </si>
  <si>
    <t>人件費(常時雇用)</t>
  </si>
  <si>
    <t>正社員など、固定給の人件費</t>
  </si>
  <si>
    <t>A</t>
  </si>
  <si>
    <t>人件費(時給)</t>
  </si>
  <si>
    <t>アルバイトなど、時給雇用の人件費</t>
  </si>
  <si>
    <t>変</t>
  </si>
  <si>
    <t>B</t>
  </si>
  <si>
    <t>改善後通信費</t>
  </si>
  <si>
    <t>役員報酬</t>
  </si>
  <si>
    <t>代表自身を含む、役員に支払う報酬(月額)</t>
  </si>
  <si>
    <t xml:space="preserve">　(材料費率)</t>
  </si>
  <si>
    <t>家賃</t>
  </si>
  <si>
    <t>家賃・共益費</t>
  </si>
  <si>
    <t>売上総利益</t>
  </si>
  <si>
    <t>C=A-B</t>
  </si>
  <si>
    <t>税理士費用</t>
  </si>
  <si>
    <t>税理士費用の月割</t>
  </si>
  <si>
    <t xml:space="preserve">　  給料(正社員)</t>
  </si>
  <si>
    <t>固</t>
  </si>
  <si>
    <t>採用広告費</t>
  </si>
  <si>
    <t>採用に関する広告費の月割額(タウンワークなど)</t>
  </si>
  <si>
    <t xml:space="preserve"> 　 給料(アルバイト)</t>
  </si>
  <si>
    <t>宣伝広告費</t>
  </si>
  <si>
    <t>食べログ、チラシなど / ホームページ代の月割</t>
  </si>
  <si>
    <t xml:space="preserve">　  役員報酬</t>
  </si>
  <si>
    <t>通信費</t>
  </si>
  <si>
    <t>固定電話やwifiにかかる費用</t>
  </si>
  <si>
    <t xml:space="preserve">　人件費</t>
  </si>
  <si>
    <t>D</t>
  </si>
  <si>
    <t>水道光熱費</t>
  </si>
  <si>
    <t>水道代、ガス代、電気代</t>
  </si>
  <si>
    <t xml:space="preserve">　(人件費率)</t>
  </si>
  <si>
    <t>減価償却費</t>
  </si>
  <si>
    <t>月々の減価償却費</t>
  </si>
  <si>
    <t xml:space="preserve"> FL率(材料費+人件費)</t>
  </si>
  <si>
    <t>その他変動費</t>
  </si>
  <si>
    <t>備品消耗品やクレジット決済手数料</t>
  </si>
  <si>
    <t xml:space="preserve">　家賃</t>
  </si>
  <si>
    <t>その他固定費</t>
  </si>
  <si>
    <t>リース料やおしぼり、ごみ収集委託費用など</t>
  </si>
  <si>
    <t xml:space="preserve">　税理士費用</t>
  </si>
  <si>
    <t xml:space="preserve">　採用広告費</t>
  </si>
  <si>
    <t>記入いただいた数値に対応する年間営業利益</t>
  </si>
  <si>
    <t xml:space="preserve">　宣伝広告費</t>
  </si>
  <si>
    <t>↑</t>
  </si>
  <si>
    <t xml:space="preserve">　通信費</t>
  </si>
  <si>
    <t>こちらは年間営業利益の実額と近い金額になっていますか？
もし大きく異なる場合は、上の青枠の経費に漏れや誤りがあります。訂正してから右のシュミレーションに進むことで正しい数値が計算されます。</t>
  </si>
  <si>
    <t xml:space="preserve">　水道光熱費</t>
  </si>
  <si>
    <t xml:space="preserve">　減価償却費</t>
  </si>
  <si>
    <t xml:space="preserve">　その他変動費</t>
  </si>
  <si>
    <t xml:space="preserve">　その他固定費</t>
  </si>
  <si>
    <t xml:space="preserve"> その他販管費</t>
  </si>
  <si>
    <t>E</t>
  </si>
  <si>
    <t xml:space="preserve"> 販売管理費</t>
  </si>
  <si>
    <t>F=D+E</t>
  </si>
  <si>
    <t>営業利益</t>
  </si>
  <si>
    <t>G=C-F</t>
  </si>
  <si>
    <t xml:space="preserve">　(営業利益率)</t>
  </si>
  <si>
    <t>経費削減コンサルティングの料金や内容について詳しく問い合わる</t>
  </si>
  <si>
    <t>変動費</t>
  </si>
  <si>
    <t xml:space="preserve"> 変動費率</t>
  </si>
  <si>
    <t>固定費</t>
  </si>
  <si>
    <t>損益分岐点売上高</t>
  </si>
  <si>
    <t>年間営業利益</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</si>
</sst>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11">
    <font>
      <sz val="10.0"/>
      <color rgb="FF000000"/>
      <name val="Arial"/>
    </font>
    <font>
      <b/>
      <sz val="14.0"/>
      <color rgb="FFFF0000"/>
    </font>
    <font>
      <b/>
      <sz val="14.0"/>
    </font>
    <font/>
    <font>
      <sz val="10.0"/>
    </font>
    <font>
      <b/>
      <sz val="12.0"/>
    </font>
    <font>
      <sz val="20.0"/>
    </font>
    <font>
      <b/>
    </font>
    <font>
      <sz val="8.0"/>
    </font>
    <font>
      <sz val="14.0"/>
    </font>
    <font>
      <u/>
      <sz val="18.0"/>
      <color rgb="FF3D85C6"/>
    </font>
  </fonts>
  <fills count="5">
    <fill>
      <patternFill patternType="none"/>
    </fill>
    <fill>
      <patternFill patternType="lightGray"/>
    </fill>
    <fill>
      <patternFill patternType="solid">
        <fgColor rgb="FFC9DAF8"/>
        <bgColor rgb="FFC9DAF8"/>
      </patternFill>
    </fill>
    <fill>
      <patternFill patternType="solid">
        <fgColor rgb="FFFFF2CC"/>
        <bgColor rgb="FFFFF2CC"/>
      </patternFill>
    </fill>
    <fill>
      <patternFill patternType="solid">
        <fgColor rgb="FFEFEFEF"/>
        <bgColor rgb="FFEFEFEF"/>
      </patternFill>
    </fill>
  </fills>
  <borders count="28">
    <border/>
    <border>
      <top style="thin">
        <color rgb="FF000000"/>
      </top>
      <bottom style="dotted">
        <color rgb="FF000000"/>
      </bottom>
    </border>
    <border>
      <top style="dotted">
        <color rgb="FF000000"/>
      </top>
      <bottom style="thin">
        <color rgb="FF000000"/>
      </bottom>
    </border>
    <border>
      <bottom style="thin">
        <color rgb="FF000000"/>
      </bottom>
    </border>
    <border>
      <top style="thin">
        <color rgb="FF000000"/>
      </top>
    </border>
    <border>
      <top style="hair">
        <color rgb="FFB7B7B7"/>
      </top>
      <bottom style="hair">
        <color rgb="FFB7B7B7"/>
      </bottom>
    </border>
    <border>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medium">
        <color rgb="FFFF0000"/>
      </left>
      <top style="medium">
        <color rgb="FFFF0000"/>
      </top>
    </border>
    <border>
      <top style="medium">
        <color rgb="FFFF0000"/>
      </top>
    </border>
    <border>
      <right style="medium">
        <color rgb="FFFF0000"/>
      </right>
      <top style="medium">
        <color rgb="FFFF0000"/>
      </top>
    </border>
    <border>
      <left style="medium">
        <color rgb="FFFF0000"/>
      </left>
      <bottom style="medium">
        <color rgb="FFFF0000"/>
      </bottom>
    </border>
    <border>
      <bottom style="medium">
        <color rgb="FFFF0000"/>
      </bottom>
    </border>
    <border>
      <right style="medium">
        <color rgb="FFFF0000"/>
      </right>
      <bottom style="medium">
        <color rgb="FFFF0000"/>
      </bottom>
    </border>
    <border>
      <left style="thick">
        <color rgb="FFFF9900"/>
      </left>
      <top style="thick">
        <color rgb="FFFF9900"/>
      </top>
    </border>
    <border>
      <right style="thick">
        <color rgb="FFFF9900"/>
      </right>
      <top style="thick">
        <color rgb="FFFF9900"/>
      </top>
    </border>
    <border>
      <left style="thick">
        <color rgb="FFFF9900"/>
      </left>
    </border>
    <border>
      <right style="thick">
        <color rgb="FFFF9900"/>
      </right>
    </border>
    <border>
      <left style="thick">
        <color rgb="FFFF9900"/>
      </left>
      <bottom style="thick">
        <color rgb="FFFF9900"/>
      </bottom>
    </border>
    <border>
      <right style="thick">
        <color rgb="FFFF9900"/>
      </right>
      <bottom style="thick">
        <color rgb="FFFF9900"/>
      </bottom>
    </border>
    <border>
      <left style="medium">
        <color rgb="FFFF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horizontal="center" readingOrder="0" vertical="center"/>
    </xf>
    <xf borderId="0" fillId="0" fontId="3" numFmtId="0" xfId="0" applyAlignment="1" applyFont="1">
      <alignment horizontal="center" readingOrder="0"/>
    </xf>
    <xf borderId="0" fillId="0" fontId="4" numFmtId="0" xfId="0" applyAlignment="1" applyFont="1">
      <alignment horizontal="center" readingOrder="0"/>
    </xf>
    <xf borderId="0" fillId="0" fontId="3" numFmtId="0" xfId="0" applyAlignment="1" applyFont="1">
      <alignment vertical="center"/>
    </xf>
    <xf borderId="0" fillId="2" fontId="1" numFmtId="0" xfId="0" applyAlignment="1" applyFill="1" applyFont="1">
      <alignment horizontal="center" readingOrder="0" vertical="center"/>
    </xf>
    <xf borderId="1" fillId="0" fontId="5" numFmtId="0" xfId="0" applyAlignment="1" applyBorder="1" applyFont="1">
      <alignment horizontal="left" readingOrder="0" vertical="center"/>
    </xf>
    <xf borderId="1" fillId="0" fontId="3" numFmtId="0" xfId="0" applyAlignment="1" applyBorder="1" applyFont="1">
      <alignment horizontal="center" readingOrder="0" vertical="center"/>
    </xf>
    <xf borderId="1" fillId="0" fontId="6" numFmtId="164" xfId="0" applyAlignment="1" applyBorder="1" applyFont="1" applyNumberFormat="1">
      <alignment horizontal="center" readingOrder="0" vertical="center"/>
    </xf>
    <xf borderId="0" fillId="0" fontId="3" numFmtId="0" xfId="0" applyAlignment="1" applyFont="1">
      <alignment horizontal="center" readingOrder="0" vertical="center"/>
    </xf>
    <xf borderId="2" fillId="0" fontId="5" numFmtId="0" xfId="0" applyAlignment="1" applyBorder="1" applyFont="1">
      <alignment horizontal="left" readingOrder="0" vertical="center"/>
    </xf>
    <xf borderId="2" fillId="0" fontId="3" numFmtId="0" xfId="0" applyAlignment="1" applyBorder="1" applyFont="1">
      <alignment horizontal="center" readingOrder="0" vertical="center"/>
    </xf>
    <xf borderId="2" fillId="0" fontId="6" numFmtId="165" xfId="0" applyAlignment="1" applyBorder="1" applyFont="1" applyNumberFormat="1">
      <alignment horizontal="center" readingOrder="0" vertical="center"/>
    </xf>
    <xf borderId="3" fillId="0" fontId="3" numFmtId="0" xfId="0" applyAlignment="1" applyBorder="1" applyFont="1">
      <alignment horizontal="center" readingOrder="0"/>
    </xf>
    <xf borderId="0" fillId="0" fontId="7" numFmtId="0" xfId="0" applyAlignment="1" applyFont="1">
      <alignment readingOrder="0"/>
    </xf>
    <xf borderId="0" fillId="0" fontId="3" numFmtId="0" xfId="0" applyAlignment="1" applyFont="1">
      <alignment horizontal="center" readingOrder="0" shrinkToFit="0" wrapText="1"/>
    </xf>
    <xf borderId="0" fillId="0" fontId="3" numFmtId="0" xfId="0" applyAlignment="1" applyFont="1">
      <alignment readingOrder="0"/>
    </xf>
    <xf borderId="4" fillId="0" fontId="3" numFmtId="0" xfId="0" applyAlignment="1" applyBorder="1" applyFont="1">
      <alignment readingOrder="0"/>
    </xf>
    <xf borderId="4" fillId="2" fontId="3" numFmtId="0" xfId="0" applyAlignment="1" applyBorder="1" applyFont="1">
      <alignment readingOrder="0"/>
    </xf>
    <xf borderId="0" fillId="0" fontId="3" numFmtId="165" xfId="0" applyAlignment="1" applyFont="1" applyNumberFormat="1">
      <alignment readingOrder="0"/>
    </xf>
    <xf borderId="5" fillId="0" fontId="3" numFmtId="0" xfId="0" applyAlignment="1" applyBorder="1" applyFont="1">
      <alignment readingOrder="0"/>
    </xf>
    <xf borderId="5" fillId="2" fontId="3" numFmtId="0" xfId="0" applyAlignment="1" applyBorder="1" applyFont="1">
      <alignment readingOrder="0"/>
    </xf>
    <xf borderId="6" fillId="0" fontId="3" numFmtId="0" xfId="0" applyAlignment="1" applyBorder="1" applyFont="1">
      <alignment readingOrder="0"/>
    </xf>
    <xf borderId="6" fillId="0" fontId="3" numFmtId="0" xfId="0" applyAlignment="1" applyBorder="1" applyFont="1">
      <alignment horizontal="center" readingOrder="0"/>
    </xf>
    <xf borderId="0" fillId="3" fontId="3" numFmtId="0" xfId="0" applyAlignment="1" applyFill="1" applyFont="1">
      <alignment readingOrder="0"/>
    </xf>
    <xf borderId="0" fillId="3" fontId="3" numFmtId="0" xfId="0" applyAlignment="1" applyFont="1">
      <alignment horizontal="center" readingOrder="0"/>
    </xf>
    <xf borderId="4" fillId="0" fontId="3" numFmtId="0" xfId="0" applyAlignment="1" applyBorder="1" applyFont="1">
      <alignment horizontal="center" readingOrder="0"/>
    </xf>
    <xf borderId="4" fillId="0" fontId="3" numFmtId="0" xfId="0" applyBorder="1" applyFont="1"/>
    <xf borderId="3" fillId="0" fontId="4" numFmtId="0" xfId="0" applyAlignment="1" applyBorder="1" applyFont="1">
      <alignment readingOrder="0" vertical="center"/>
    </xf>
    <xf borderId="3" fillId="0" fontId="8" numFmtId="165" xfId="0" applyAlignment="1" applyBorder="1" applyFont="1" applyNumberFormat="1">
      <alignment horizontal="center" readingOrder="0" vertical="center"/>
    </xf>
    <xf borderId="3" fillId="0" fontId="4" numFmtId="165" xfId="0" applyAlignment="1" applyBorder="1" applyFont="1" applyNumberFormat="1">
      <alignment readingOrder="0" vertical="center"/>
    </xf>
    <xf borderId="6" fillId="3" fontId="3" numFmtId="0" xfId="0" applyAlignment="1" applyBorder="1" applyFont="1">
      <alignment readingOrder="0"/>
    </xf>
    <xf borderId="6" fillId="3" fontId="3" numFmtId="0" xfId="0" applyAlignment="1" applyBorder="1" applyFont="1">
      <alignment horizontal="center" readingOrder="0"/>
    </xf>
    <xf borderId="6" fillId="3" fontId="3" numFmtId="0" xfId="0" applyBorder="1" applyFont="1"/>
    <xf borderId="4" fillId="4" fontId="3" numFmtId="0" xfId="0" applyAlignment="1" applyBorder="1" applyFill="1" applyFont="1">
      <alignment readingOrder="0"/>
    </xf>
    <xf borderId="4" fillId="4" fontId="3" numFmtId="0" xfId="0" applyAlignment="1" applyBorder="1" applyFont="1">
      <alignment horizontal="center" readingOrder="0"/>
    </xf>
    <xf borderId="4" fillId="4" fontId="3" numFmtId="0" xfId="0" applyBorder="1" applyFont="1"/>
    <xf borderId="3" fillId="4" fontId="4" numFmtId="0" xfId="0" applyAlignment="1" applyBorder="1" applyFont="1">
      <alignment readingOrder="0" vertical="center"/>
    </xf>
    <xf borderId="3" fillId="4" fontId="8" numFmtId="0" xfId="0" applyAlignment="1" applyBorder="1" applyFont="1">
      <alignment horizontal="center" vertical="center"/>
    </xf>
    <xf borderId="3" fillId="4" fontId="4" numFmtId="165" xfId="0" applyAlignment="1" applyBorder="1" applyFont="1" applyNumberFormat="1">
      <alignment readingOrder="0" vertical="center"/>
    </xf>
    <xf borderId="3" fillId="4" fontId="3" numFmtId="0" xfId="0" applyAlignment="1" applyBorder="1" applyFont="1">
      <alignment readingOrder="0"/>
    </xf>
    <xf borderId="3" fillId="4" fontId="3" numFmtId="0" xfId="0" applyAlignment="1" applyBorder="1" applyFont="1">
      <alignment horizontal="center"/>
    </xf>
    <xf borderId="3" fillId="4" fontId="3" numFmtId="165" xfId="0" applyAlignment="1" applyBorder="1" applyFont="1" applyNumberFormat="1">
      <alignment readingOrder="0"/>
    </xf>
    <xf borderId="0" fillId="0" fontId="3" numFmtId="0" xfId="0" applyAlignment="1" applyFont="1">
      <alignment horizontal="center"/>
    </xf>
    <xf borderId="3" fillId="0" fontId="3" numFmtId="0" xfId="0" applyAlignment="1" applyBorder="1" applyFont="1">
      <alignment readingOrder="0"/>
    </xf>
    <xf borderId="3" fillId="2" fontId="3" numFmtId="0" xfId="0" applyAlignment="1" applyBorder="1" applyFont="1">
      <alignment readingOrder="0"/>
    </xf>
    <xf borderId="6" fillId="3" fontId="3" numFmtId="164" xfId="0" applyAlignment="1" applyBorder="1" applyFont="1" applyNumberFormat="1">
      <alignment horizontal="center" readingOrder="0" shrinkToFit="0" vertical="center" wrapText="1"/>
    </xf>
    <xf borderId="6" fillId="3" fontId="3" numFmtId="0" xfId="0" applyAlignment="1" applyBorder="1" applyFont="1">
      <alignment horizontal="center" readingOrder="0" vertical="center"/>
    </xf>
    <xf borderId="0" fillId="0" fontId="6" numFmtId="0" xfId="0" applyAlignment="1" applyFont="1">
      <alignment horizontal="center" readingOrder="0"/>
    </xf>
    <xf borderId="0" fillId="0" fontId="3" numFmtId="164" xfId="0" applyFont="1" applyNumberFormat="1"/>
    <xf borderId="7" fillId="3" fontId="9" numFmtId="0" xfId="0" applyAlignment="1" applyBorder="1" applyFont="1">
      <alignment readingOrder="0" shrinkToFit="0" wrapText="1"/>
    </xf>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3" fillId="0" fontId="3" numFmtId="0" xfId="0" applyBorder="1" applyFont="1"/>
    <xf borderId="12" fillId="0" fontId="3" numFmtId="0" xfId="0" applyBorder="1" applyFont="1"/>
    <xf borderId="6" fillId="4" fontId="3" numFmtId="0" xfId="0" applyAlignment="1" applyBorder="1" applyFont="1">
      <alignment readingOrder="0"/>
    </xf>
    <xf borderId="6" fillId="4" fontId="3" numFmtId="0" xfId="0" applyAlignment="1" applyBorder="1" applyFont="1">
      <alignment horizontal="center" readingOrder="0"/>
    </xf>
    <xf borderId="6" fillId="4" fontId="3" numFmtId="164" xfId="0" applyBorder="1" applyFont="1" applyNumberFormat="1"/>
    <xf borderId="4" fillId="4" fontId="3" numFmtId="164" xfId="0" applyBorder="1" applyFont="1" applyNumberFormat="1"/>
    <xf borderId="13" fillId="3" fontId="3" numFmtId="0" xfId="0" applyAlignment="1" applyBorder="1" applyFont="1">
      <alignment readingOrder="0"/>
    </xf>
    <xf borderId="14" fillId="3" fontId="3" numFmtId="0" xfId="0" applyAlignment="1" applyBorder="1" applyFont="1">
      <alignment horizontal="center" readingOrder="0"/>
    </xf>
    <xf borderId="14" fillId="3" fontId="3" numFmtId="164" xfId="0" applyBorder="1" applyFont="1" applyNumberFormat="1"/>
    <xf borderId="15" fillId="3" fontId="3" numFmtId="164" xfId="0" applyBorder="1" applyFont="1" applyNumberFormat="1"/>
    <xf borderId="16" fillId="3" fontId="3" numFmtId="0" xfId="0" applyAlignment="1" applyBorder="1" applyFont="1">
      <alignment readingOrder="0"/>
    </xf>
    <xf borderId="17" fillId="3" fontId="3" numFmtId="0" xfId="0" applyAlignment="1" applyBorder="1" applyFont="1">
      <alignment horizontal="center" readingOrder="0"/>
    </xf>
    <xf borderId="17" fillId="3" fontId="3" numFmtId="165" xfId="0" applyBorder="1" applyFont="1" applyNumberFormat="1"/>
    <xf borderId="18" fillId="3" fontId="3" numFmtId="165" xfId="0" applyBorder="1" applyFont="1" applyNumberFormat="1"/>
    <xf borderId="19" fillId="0" fontId="10" numFmtId="0" xfId="0" applyAlignment="1" applyBorder="1" applyFont="1">
      <alignment horizontal="center" readingOrder="0" shrinkToFit="0" vertical="center" wrapText="1"/>
    </xf>
    <xf borderId="20" fillId="0" fontId="3" numFmtId="0" xfId="0" applyBorder="1" applyFont="1"/>
    <xf borderId="4" fillId="0" fontId="3" numFmtId="0" xfId="0" applyAlignment="1" applyBorder="1" applyFont="1">
      <alignment horizontal="center"/>
    </xf>
    <xf borderId="4" fillId="0" fontId="3" numFmtId="164" xfId="0" applyBorder="1" applyFont="1" applyNumberFormat="1"/>
    <xf borderId="21" fillId="0" fontId="3" numFmtId="0" xfId="0" applyBorder="1" applyFont="1"/>
    <xf borderId="22" fillId="0" fontId="3" numFmtId="0" xfId="0" applyBorder="1" applyFont="1"/>
    <xf borderId="0" fillId="0" fontId="3" numFmtId="165" xfId="0" applyFont="1" applyNumberFormat="1"/>
    <xf borderId="23" fillId="0" fontId="3" numFmtId="0" xfId="0" applyBorder="1" applyFont="1"/>
    <xf borderId="24" fillId="0" fontId="3" numFmtId="0" xfId="0" applyBorder="1" applyFont="1"/>
    <xf borderId="25" fillId="3" fontId="3" numFmtId="0" xfId="0" applyAlignment="1" applyBorder="1" applyFont="1">
      <alignment readingOrder="0"/>
    </xf>
    <xf borderId="26" fillId="3" fontId="3" numFmtId="0" xfId="0" applyAlignment="1" applyBorder="1" applyFont="1">
      <alignment horizontal="center"/>
    </xf>
    <xf borderId="26" fillId="3" fontId="3" numFmtId="164" xfId="0" applyBorder="1" applyFont="1" applyNumberFormat="1"/>
    <xf borderId="27" fillId="3" fontId="3" numFmtId="164" xfId="0" applyBorder="1" applyFont="1" applyNumberFormat="1"/>
    <xf borderId="6" fillId="3" fontId="3" numFmtId="0" xfId="0" applyAlignment="1" applyBorder="1" applyFont="1">
      <alignment horizontal="center"/>
    </xf>
    <xf borderId="6" fillId="3" fontId="3"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4.14"/>
    <col customWidth="1" min="2" max="2" width="19.71"/>
    <col customWidth="1" min="3" max="3" width="15.43"/>
    <col customWidth="1" min="4" max="4" width="41.43"/>
    <col customWidth="1" min="5" max="5" width="4.43"/>
    <col customWidth="1" min="6" max="6" width="20.43"/>
    <col customWidth="1" min="7" max="7" width="3.0"/>
    <col customWidth="1" min="8" max="8" width="6.71"/>
    <col customWidth="1" min="9" max="11" width="16.14"/>
    <col hidden="1" min="13" max="13" width="14.43"/>
  </cols>
  <sheetData>
    <row r="2">
      <c r="B2" s="1"/>
      <c r="C2" s="1"/>
      <c r="D2" s="1"/>
      <c r="F2" s="2"/>
      <c r="G2" s="3"/>
      <c r="H2" s="3"/>
      <c r="I2" s="4" t="s">
        <v>0</v>
      </c>
      <c r="J2" s="4" t="s">
        <v>1</v>
      </c>
      <c r="K2" s="4" t="s">
        <v>2</v>
      </c>
    </row>
    <row r="3" ht="33.75" customHeight="1">
      <c r="A3" s="5"/>
      <c r="B3" s="6" t="s">
        <v>3</v>
      </c>
      <c r="E3" s="5"/>
      <c r="F3" s="7" t="s">
        <v>4</v>
      </c>
      <c r="G3" s="8"/>
      <c r="H3" s="8"/>
      <c r="I3" s="9">
        <f t="shared" ref="I3:K3" si="1">I29</f>
        <v>47</v>
      </c>
      <c r="J3" s="9">
        <f t="shared" si="1"/>
        <v>79.1</v>
      </c>
      <c r="K3" s="9">
        <f t="shared" si="1"/>
        <v>93.1</v>
      </c>
      <c r="L3" s="5"/>
      <c r="M3" s="5"/>
      <c r="N3" s="5"/>
      <c r="O3" s="5"/>
      <c r="P3" s="5"/>
      <c r="Q3" s="5"/>
      <c r="R3" s="5"/>
      <c r="S3" s="5"/>
      <c r="T3" s="5"/>
      <c r="U3" s="5"/>
    </row>
    <row r="4" ht="33.75" customHeight="1">
      <c r="A4" s="5"/>
      <c r="B4" s="10"/>
      <c r="C4" s="10"/>
      <c r="D4" s="10"/>
      <c r="E4" s="5"/>
      <c r="F4" s="11" t="s">
        <v>5</v>
      </c>
      <c r="G4" s="12"/>
      <c r="H4" s="12"/>
      <c r="I4" s="13">
        <f t="shared" ref="I4:K4" si="2">I30</f>
        <v>0.094</v>
      </c>
      <c r="J4" s="13">
        <f t="shared" si="2"/>
        <v>0.1582</v>
      </c>
      <c r="K4" s="13">
        <f t="shared" si="2"/>
        <v>0.1862</v>
      </c>
      <c r="L4" s="5"/>
      <c r="M4" s="5"/>
      <c r="N4" s="5"/>
      <c r="O4" s="5"/>
      <c r="P4" s="5"/>
      <c r="Q4" s="5"/>
      <c r="R4" s="5"/>
      <c r="S4" s="5"/>
      <c r="T4" s="5"/>
      <c r="U4" s="5"/>
    </row>
    <row r="5">
      <c r="B5" s="3" t="s">
        <v>6</v>
      </c>
      <c r="C5" s="3" t="s">
        <v>7</v>
      </c>
      <c r="D5" s="14" t="s">
        <v>8</v>
      </c>
      <c r="F5" s="15"/>
      <c r="G5" s="3"/>
      <c r="H5" s="3"/>
      <c r="I5" s="3"/>
      <c r="J5" s="16"/>
      <c r="K5" s="16"/>
      <c r="M5" s="17" t="s">
        <v>9</v>
      </c>
    </row>
    <row r="6">
      <c r="B6" s="18" t="s">
        <v>10</v>
      </c>
      <c r="C6" s="19">
        <v>500.0</v>
      </c>
      <c r="D6" s="18" t="s">
        <v>11</v>
      </c>
      <c r="F6" s="15" t="s">
        <v>12</v>
      </c>
      <c r="G6" s="3"/>
      <c r="H6" s="3"/>
      <c r="I6" s="3"/>
      <c r="J6" s="16" t="s">
        <v>1</v>
      </c>
      <c r="K6" s="16" t="s">
        <v>2</v>
      </c>
      <c r="M6" s="20">
        <v>0.8</v>
      </c>
    </row>
    <row r="7">
      <c r="B7" s="21" t="s">
        <v>13</v>
      </c>
      <c r="C7" s="22">
        <v>180.0</v>
      </c>
      <c r="D7" s="21" t="s">
        <v>14</v>
      </c>
      <c r="F7" s="23" t="s">
        <v>15</v>
      </c>
      <c r="G7" s="24"/>
      <c r="H7" s="24"/>
      <c r="I7" s="24" t="s">
        <v>16</v>
      </c>
      <c r="J7" s="24" t="s">
        <v>17</v>
      </c>
      <c r="K7" s="24" t="s">
        <v>18</v>
      </c>
    </row>
    <row r="8">
      <c r="B8" s="21" t="s">
        <v>19</v>
      </c>
      <c r="C8" s="22">
        <v>30.0</v>
      </c>
      <c r="D8" s="21" t="s">
        <v>20</v>
      </c>
      <c r="F8" s="25" t="s">
        <v>10</v>
      </c>
      <c r="G8" s="26"/>
      <c r="H8" s="26" t="s">
        <v>21</v>
      </c>
      <c r="I8" s="25">
        <f t="shared" ref="I8:I9" si="3">C6</f>
        <v>500</v>
      </c>
      <c r="J8" s="25">
        <f t="shared" ref="J8:J9" si="4">I8</f>
        <v>500</v>
      </c>
      <c r="K8" s="25">
        <f t="shared" ref="K8:K9" si="5">I8</f>
        <v>500</v>
      </c>
    </row>
    <row r="9">
      <c r="B9" s="21" t="s">
        <v>22</v>
      </c>
      <c r="C9" s="22">
        <v>80.0</v>
      </c>
      <c r="D9" s="21" t="s">
        <v>23</v>
      </c>
      <c r="F9" s="18" t="s">
        <v>13</v>
      </c>
      <c r="G9" s="27" t="s">
        <v>24</v>
      </c>
      <c r="H9" s="27" t="s">
        <v>25</v>
      </c>
      <c r="I9" s="28">
        <f t="shared" si="3"/>
        <v>180</v>
      </c>
      <c r="J9" s="28">
        <f t="shared" si="4"/>
        <v>180</v>
      </c>
      <c r="K9" s="28">
        <f t="shared" si="5"/>
        <v>180</v>
      </c>
      <c r="M9" s="17" t="s">
        <v>26</v>
      </c>
    </row>
    <row r="10">
      <c r="B10" s="21" t="s">
        <v>27</v>
      </c>
      <c r="C10" s="22">
        <v>60.0</v>
      </c>
      <c r="D10" s="21" t="s">
        <v>28</v>
      </c>
      <c r="F10" s="29" t="s">
        <v>29</v>
      </c>
      <c r="G10" s="30"/>
      <c r="H10" s="30"/>
      <c r="I10" s="31">
        <f t="shared" ref="I10:K10" si="6">I9/I8</f>
        <v>0.36</v>
      </c>
      <c r="J10" s="31">
        <f t="shared" si="6"/>
        <v>0.36</v>
      </c>
      <c r="K10" s="31">
        <f t="shared" si="6"/>
        <v>0.36</v>
      </c>
      <c r="M10" s="20">
        <v>0.3</v>
      </c>
    </row>
    <row r="11">
      <c r="B11" s="21" t="s">
        <v>30</v>
      </c>
      <c r="C11" s="22">
        <v>40.0</v>
      </c>
      <c r="D11" s="21" t="s">
        <v>31</v>
      </c>
      <c r="F11" s="32" t="s">
        <v>32</v>
      </c>
      <c r="G11" s="33"/>
      <c r="H11" s="33" t="s">
        <v>33</v>
      </c>
      <c r="I11" s="34">
        <f t="shared" ref="I11:K11" si="7">I8-I9</f>
        <v>320</v>
      </c>
      <c r="J11" s="34">
        <f t="shared" si="7"/>
        <v>320</v>
      </c>
      <c r="K11" s="34">
        <f t="shared" si="7"/>
        <v>320</v>
      </c>
    </row>
    <row r="12">
      <c r="B12" s="21" t="s">
        <v>34</v>
      </c>
      <c r="C12" s="22">
        <v>6.0</v>
      </c>
      <c r="D12" s="21" t="s">
        <v>35</v>
      </c>
      <c r="F12" s="17" t="s">
        <v>36</v>
      </c>
      <c r="G12" s="3" t="s">
        <v>37</v>
      </c>
      <c r="H12" s="3"/>
      <c r="I12">
        <f t="shared" ref="I12:I14" si="8">C8</f>
        <v>30</v>
      </c>
      <c r="J12">
        <f>I12*M6</f>
        <v>24</v>
      </c>
      <c r="K12">
        <f t="shared" ref="K12:K13" si="9">J12</f>
        <v>24</v>
      </c>
    </row>
    <row r="13">
      <c r="B13" s="21" t="s">
        <v>38</v>
      </c>
      <c r="C13" s="22">
        <v>8.0</v>
      </c>
      <c r="D13" s="21" t="s">
        <v>39</v>
      </c>
      <c r="F13" s="17" t="s">
        <v>40</v>
      </c>
      <c r="G13" s="3" t="s">
        <v>24</v>
      </c>
      <c r="H13" s="3"/>
      <c r="I13">
        <f t="shared" si="8"/>
        <v>80</v>
      </c>
      <c r="J13">
        <f>I13*M6</f>
        <v>64</v>
      </c>
      <c r="K13">
        <f t="shared" si="9"/>
        <v>64</v>
      </c>
    </row>
    <row r="14">
      <c r="B14" s="21" t="s">
        <v>41</v>
      </c>
      <c r="C14" s="22">
        <v>10.0</v>
      </c>
      <c r="D14" s="21" t="s">
        <v>42</v>
      </c>
      <c r="F14" s="17" t="s">
        <v>43</v>
      </c>
      <c r="G14" s="3" t="s">
        <v>37</v>
      </c>
      <c r="H14" s="3"/>
      <c r="I14">
        <f t="shared" si="8"/>
        <v>60</v>
      </c>
      <c r="J14">
        <f>I14</f>
        <v>60</v>
      </c>
      <c r="K14">
        <f>I14</f>
        <v>60</v>
      </c>
    </row>
    <row r="15">
      <c r="B15" s="21" t="s">
        <v>44</v>
      </c>
      <c r="C15" s="22">
        <v>3.0</v>
      </c>
      <c r="D15" s="21" t="s">
        <v>45</v>
      </c>
      <c r="F15" s="35" t="s">
        <v>46</v>
      </c>
      <c r="G15" s="36"/>
      <c r="H15" s="36" t="s">
        <v>47</v>
      </c>
      <c r="I15" s="37">
        <f t="shared" ref="I15:K15" si="10">I12+I13+I14</f>
        <v>170</v>
      </c>
      <c r="J15" s="37">
        <f t="shared" si="10"/>
        <v>148</v>
      </c>
      <c r="K15" s="37">
        <f t="shared" si="10"/>
        <v>148</v>
      </c>
    </row>
    <row r="16">
      <c r="B16" s="21" t="s">
        <v>48</v>
      </c>
      <c r="C16" s="22">
        <v>12.0</v>
      </c>
      <c r="D16" s="21" t="s">
        <v>49</v>
      </c>
      <c r="F16" s="38" t="s">
        <v>50</v>
      </c>
      <c r="G16" s="39"/>
      <c r="H16" s="39"/>
      <c r="I16" s="40">
        <f t="shared" ref="I16:K16" si="11">I15/I8</f>
        <v>0.34</v>
      </c>
      <c r="J16" s="40">
        <f t="shared" si="11"/>
        <v>0.296</v>
      </c>
      <c r="K16" s="40">
        <f t="shared" si="11"/>
        <v>0.296</v>
      </c>
    </row>
    <row r="17">
      <c r="B17" s="21" t="s">
        <v>51</v>
      </c>
      <c r="C17" s="22">
        <v>6.0</v>
      </c>
      <c r="D17" s="21" t="s">
        <v>52</v>
      </c>
      <c r="F17" s="41" t="s">
        <v>53</v>
      </c>
      <c r="G17" s="42"/>
      <c r="H17" s="42"/>
      <c r="I17" s="43">
        <f t="shared" ref="I17:K17" si="12">I10+I16</f>
        <v>0.7</v>
      </c>
      <c r="J17" s="43">
        <f t="shared" si="12"/>
        <v>0.656</v>
      </c>
      <c r="K17" s="43">
        <f t="shared" si="12"/>
        <v>0.656</v>
      </c>
    </row>
    <row r="18">
      <c r="B18" s="21" t="s">
        <v>54</v>
      </c>
      <c r="C18" s="22">
        <v>10.0</v>
      </c>
      <c r="D18" s="21" t="s">
        <v>55</v>
      </c>
      <c r="F18" s="17" t="s">
        <v>56</v>
      </c>
      <c r="G18" s="3" t="s">
        <v>37</v>
      </c>
      <c r="H18" s="44"/>
      <c r="I18">
        <f t="shared" ref="I18:I26" si="13">C11</f>
        <v>40</v>
      </c>
      <c r="J18">
        <f t="shared" ref="J18:J19" si="14">I18</f>
        <v>40</v>
      </c>
      <c r="K18">
        <f>I18</f>
        <v>40</v>
      </c>
    </row>
    <row r="19">
      <c r="B19" s="45" t="s">
        <v>57</v>
      </c>
      <c r="C19" s="46">
        <v>8.0</v>
      </c>
      <c r="D19" s="45" t="s">
        <v>58</v>
      </c>
      <c r="F19" s="17" t="s">
        <v>59</v>
      </c>
      <c r="G19" s="3" t="s">
        <v>37</v>
      </c>
      <c r="H19" s="44"/>
      <c r="I19">
        <f t="shared" si="13"/>
        <v>6</v>
      </c>
      <c r="J19">
        <f t="shared" si="14"/>
        <v>6</v>
      </c>
      <c r="K19" s="17">
        <v>2.0</v>
      </c>
    </row>
    <row r="20">
      <c r="F20" s="17" t="s">
        <v>60</v>
      </c>
      <c r="G20" s="3" t="s">
        <v>37</v>
      </c>
      <c r="H20" s="44"/>
      <c r="I20">
        <f t="shared" si="13"/>
        <v>8</v>
      </c>
      <c r="J20" s="17">
        <v>0.0</v>
      </c>
      <c r="K20" s="17">
        <v>0.0</v>
      </c>
    </row>
    <row r="21">
      <c r="C21" s="47">
        <f>J37</f>
        <v>949.2</v>
      </c>
      <c r="D21" s="48" t="s">
        <v>61</v>
      </c>
      <c r="F21" s="17" t="s">
        <v>62</v>
      </c>
      <c r="G21" s="3" t="s">
        <v>37</v>
      </c>
      <c r="H21" s="44"/>
      <c r="I21">
        <f t="shared" si="13"/>
        <v>10</v>
      </c>
      <c r="J21">
        <f>I21</f>
        <v>10</v>
      </c>
      <c r="K21" s="17">
        <v>0.0</v>
      </c>
    </row>
    <row r="22">
      <c r="C22" s="3" t="s">
        <v>63</v>
      </c>
      <c r="D22" s="49"/>
      <c r="F22" s="17" t="s">
        <v>64</v>
      </c>
      <c r="G22" s="3" t="s">
        <v>37</v>
      </c>
      <c r="H22" s="44"/>
      <c r="I22">
        <f t="shared" si="13"/>
        <v>3</v>
      </c>
      <c r="J22" s="50">
        <f>I22*M10</f>
        <v>0.9</v>
      </c>
      <c r="K22" s="50">
        <f>J22</f>
        <v>0.9</v>
      </c>
    </row>
    <row r="23">
      <c r="B23" s="51" t="s">
        <v>65</v>
      </c>
      <c r="C23" s="28"/>
      <c r="D23" s="52"/>
      <c r="F23" s="17" t="s">
        <v>66</v>
      </c>
      <c r="G23" s="3" t="s">
        <v>24</v>
      </c>
      <c r="H23" s="44"/>
      <c r="I23">
        <f t="shared" si="13"/>
        <v>12</v>
      </c>
      <c r="J23">
        <f t="shared" ref="J23:J26" si="15">I23</f>
        <v>12</v>
      </c>
      <c r="K23">
        <f t="shared" ref="K23:K26" si="16">I23</f>
        <v>12</v>
      </c>
    </row>
    <row r="24">
      <c r="B24" s="53"/>
      <c r="D24" s="54"/>
      <c r="F24" s="17" t="s">
        <v>67</v>
      </c>
      <c r="G24" s="3" t="s">
        <v>37</v>
      </c>
      <c r="H24" s="44"/>
      <c r="I24">
        <f t="shared" si="13"/>
        <v>6</v>
      </c>
      <c r="J24">
        <f t="shared" si="15"/>
        <v>6</v>
      </c>
      <c r="K24">
        <f t="shared" si="16"/>
        <v>6</v>
      </c>
    </row>
    <row r="25">
      <c r="B25" s="53"/>
      <c r="D25" s="54"/>
      <c r="F25" s="17" t="s">
        <v>68</v>
      </c>
      <c r="G25" s="3" t="s">
        <v>24</v>
      </c>
      <c r="H25" s="44"/>
      <c r="I25">
        <f t="shared" si="13"/>
        <v>10</v>
      </c>
      <c r="J25">
        <f t="shared" si="15"/>
        <v>10</v>
      </c>
      <c r="K25">
        <f t="shared" si="16"/>
        <v>10</v>
      </c>
    </row>
    <row r="26">
      <c r="B26" s="53"/>
      <c r="D26" s="54"/>
      <c r="F26" s="17" t="s">
        <v>69</v>
      </c>
      <c r="G26" s="3" t="s">
        <v>37</v>
      </c>
      <c r="H26" s="44"/>
      <c r="I26">
        <f t="shared" si="13"/>
        <v>8</v>
      </c>
      <c r="J26">
        <f t="shared" si="15"/>
        <v>8</v>
      </c>
      <c r="K26">
        <f t="shared" si="16"/>
        <v>8</v>
      </c>
    </row>
    <row r="27">
      <c r="B27" s="55"/>
      <c r="C27" s="56"/>
      <c r="D27" s="57"/>
      <c r="F27" s="58" t="s">
        <v>70</v>
      </c>
      <c r="G27" s="59"/>
      <c r="H27" s="59" t="s">
        <v>71</v>
      </c>
      <c r="I27" s="60">
        <f t="shared" ref="I27:K27" si="17">sum(I18:I26)</f>
        <v>103</v>
      </c>
      <c r="J27" s="60">
        <f t="shared" si="17"/>
        <v>92.9</v>
      </c>
      <c r="K27" s="60">
        <f t="shared" si="17"/>
        <v>78.9</v>
      </c>
    </row>
    <row r="28">
      <c r="F28" s="35" t="s">
        <v>72</v>
      </c>
      <c r="G28" s="36"/>
      <c r="H28" s="36" t="s">
        <v>73</v>
      </c>
      <c r="I28" s="61">
        <f t="shared" ref="I28:K28" si="18">I15+I27</f>
        <v>273</v>
      </c>
      <c r="J28" s="61">
        <f t="shared" si="18"/>
        <v>240.9</v>
      </c>
      <c r="K28" s="61">
        <f t="shared" si="18"/>
        <v>226.9</v>
      </c>
    </row>
    <row r="29">
      <c r="F29" s="62" t="s">
        <v>74</v>
      </c>
      <c r="G29" s="63"/>
      <c r="H29" s="63" t="s">
        <v>75</v>
      </c>
      <c r="I29" s="64">
        <f t="shared" ref="I29:K29" si="19">I11-I28</f>
        <v>47</v>
      </c>
      <c r="J29" s="64">
        <f t="shared" si="19"/>
        <v>79.1</v>
      </c>
      <c r="K29" s="65">
        <f t="shared" si="19"/>
        <v>93.1</v>
      </c>
    </row>
    <row r="30">
      <c r="F30" s="66" t="s">
        <v>76</v>
      </c>
      <c r="G30" s="67"/>
      <c r="H30" s="67"/>
      <c r="I30" s="68">
        <f t="shared" ref="I30:K30" si="20">I29/I8</f>
        <v>0.094</v>
      </c>
      <c r="J30" s="68">
        <f t="shared" si="20"/>
        <v>0.1582</v>
      </c>
      <c r="K30" s="69">
        <f t="shared" si="20"/>
        <v>0.1862</v>
      </c>
    </row>
    <row r="31">
      <c r="G31" s="44"/>
      <c r="H31" s="44"/>
    </row>
    <row r="32">
      <c r="C32" s="70" t="s">
        <v>77</v>
      </c>
      <c r="D32" s="71"/>
      <c r="F32" s="18" t="s">
        <v>78</v>
      </c>
      <c r="G32" s="27" t="s">
        <v>24</v>
      </c>
      <c r="H32" s="72"/>
      <c r="I32" s="73">
        <f t="shared" ref="I32:K32" si="21">SUMIFs(I8:I30,$G$8:$G$30,$G$32)</f>
        <v>282</v>
      </c>
      <c r="J32" s="73">
        <f t="shared" si="21"/>
        <v>266</v>
      </c>
      <c r="K32" s="73">
        <f t="shared" si="21"/>
        <v>266</v>
      </c>
    </row>
    <row r="33">
      <c r="C33" s="74"/>
      <c r="D33" s="75"/>
      <c r="F33" s="17" t="s">
        <v>79</v>
      </c>
      <c r="G33" s="3"/>
      <c r="H33" s="44"/>
      <c r="I33" s="76">
        <f t="shared" ref="I33:K33" si="22">I32/I8</f>
        <v>0.564</v>
      </c>
      <c r="J33" s="76">
        <f t="shared" si="22"/>
        <v>0.532</v>
      </c>
      <c r="K33" s="76">
        <f t="shared" si="22"/>
        <v>0.532</v>
      </c>
    </row>
    <row r="34">
      <c r="C34" s="74"/>
      <c r="D34" s="75"/>
      <c r="F34" s="17" t="s">
        <v>80</v>
      </c>
      <c r="G34" s="3" t="s">
        <v>37</v>
      </c>
      <c r="H34" s="44"/>
      <c r="I34" s="50">
        <f t="shared" ref="I34:K34" si="23">SUMIFs(I8:I30,$G$8:$G$30,$G$34)</f>
        <v>171</v>
      </c>
      <c r="J34" s="50">
        <f t="shared" si="23"/>
        <v>154.9</v>
      </c>
      <c r="K34" s="50">
        <f t="shared" si="23"/>
        <v>140.9</v>
      </c>
    </row>
    <row r="35">
      <c r="C35" s="77"/>
      <c r="D35" s="78"/>
      <c r="F35" s="79" t="s">
        <v>81</v>
      </c>
      <c r="G35" s="80"/>
      <c r="H35" s="80"/>
      <c r="I35" s="81">
        <f t="shared" ref="I35:K35" si="24">I34/(1-I33)</f>
        <v>392.2018349</v>
      </c>
      <c r="J35" s="81">
        <f t="shared" si="24"/>
        <v>330.982906</v>
      </c>
      <c r="K35" s="82">
        <f t="shared" si="24"/>
        <v>301.0683761</v>
      </c>
    </row>
    <row r="36">
      <c r="G36" s="44"/>
      <c r="H36" s="44"/>
    </row>
    <row r="37">
      <c r="F37" s="32" t="s">
        <v>82</v>
      </c>
      <c r="G37" s="83"/>
      <c r="H37" s="83"/>
      <c r="I37" s="84">
        <f t="shared" ref="I37:K37" si="25">I29*12</f>
        <v>564</v>
      </c>
      <c r="J37" s="84">
        <f t="shared" si="25"/>
        <v>949.2</v>
      </c>
      <c r="K37" s="84">
        <f t="shared" si="25"/>
        <v>1117.2</v>
      </c>
    </row>
  </sheetData>
  <mergeCells count="4">
    <mergeCell ref="B3:D3"/>
    <mergeCell ref="B23:D27"/>
    <mergeCell ref="C28:D29"/>
    <mergeCell ref="C32:D35"/>
  </mergeCells>
  <drawing r:id="rId1"/>
</worksheet>
</file>